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9420" windowHeight="4140"/>
  </bookViews>
  <sheets>
    <sheet name="Dataset" sheetId="4" r:id="rId1"/>
    <sheet name="Freq. Distributions" sheetId="5" r:id="rId2"/>
    <sheet name="Dichotomous Homicide Rate" sheetId="12" r:id="rId3"/>
    <sheet name="Nominal Race" sheetId="13" r:id="rId4"/>
    <sheet name="Ordinal PopSize" sheetId="9" r:id="rId5"/>
    <sheet name="Interval Unemployment Rate" sheetId="10" r:id="rId6"/>
    <sheet name="Interval Fulltime Police per 1k" sheetId="11" r:id="rId7"/>
  </sheets>
  <definedNames>
    <definedName name="_Toc114388533" localSheetId="0">Dataset!$B$22</definedName>
  </definedNames>
  <calcPr calcId="145621"/>
</workbook>
</file>

<file path=xl/calcChain.xml><?xml version="1.0" encoding="utf-8"?>
<calcChain xmlns="http://schemas.openxmlformats.org/spreadsheetml/2006/main">
  <c r="I18" i="4" l="1"/>
  <c r="J16" i="4"/>
  <c r="J15" i="4"/>
  <c r="I15" i="4"/>
  <c r="G30" i="4" l="1"/>
  <c r="G31" i="4" l="1"/>
  <c r="G29" i="4" l="1"/>
  <c r="F29" i="4"/>
  <c r="G27" i="4"/>
  <c r="F27" i="4"/>
  <c r="C19" i="5" l="1"/>
  <c r="C18" i="5"/>
  <c r="C17" i="5"/>
  <c r="C12" i="5"/>
  <c r="C11" i="5"/>
  <c r="C10" i="5"/>
  <c r="C5" i="5"/>
  <c r="C4" i="5"/>
  <c r="D26" i="4" l="1"/>
  <c r="E26" i="4"/>
  <c r="G26" i="4"/>
  <c r="C26" i="4"/>
  <c r="D25" i="4"/>
  <c r="E25" i="4"/>
  <c r="G25" i="4"/>
  <c r="C25" i="4"/>
  <c r="D24" i="4"/>
  <c r="D28" i="4" s="1"/>
  <c r="E24" i="4"/>
  <c r="G24" i="4"/>
  <c r="C24" i="4"/>
  <c r="D23" i="4"/>
  <c r="E23" i="4"/>
  <c r="G23" i="4"/>
  <c r="C23" i="4"/>
  <c r="D22" i="4"/>
  <c r="E22" i="4"/>
  <c r="G22" i="4"/>
  <c r="C22" i="4"/>
  <c r="F23" i="4"/>
  <c r="F25" i="4"/>
  <c r="F24" i="4"/>
  <c r="F26" i="4"/>
  <c r="F22" i="4"/>
</calcChain>
</file>

<file path=xl/sharedStrings.xml><?xml version="1.0" encoding="utf-8"?>
<sst xmlns="http://schemas.openxmlformats.org/spreadsheetml/2006/main" count="87" uniqueCount="80">
  <si>
    <t>City</t>
  </si>
  <si>
    <t>Count</t>
  </si>
  <si>
    <t>Min</t>
  </si>
  <si>
    <t>Max</t>
  </si>
  <si>
    <t>Median</t>
  </si>
  <si>
    <t>Mean</t>
  </si>
  <si>
    <t>Mode (caution)</t>
  </si>
  <si>
    <t>"Codebook"</t>
  </si>
  <si>
    <t>Columbus, OH</t>
  </si>
  <si>
    <t>Cleveland, OH</t>
  </si>
  <si>
    <t>Toledo, OH</t>
  </si>
  <si>
    <t>Cincinnati, OH</t>
  </si>
  <si>
    <t>Akron, OH</t>
  </si>
  <si>
    <t>Dayton, OH</t>
  </si>
  <si>
    <t>Parma, OH</t>
  </si>
  <si>
    <t>Canton, OH</t>
  </si>
  <si>
    <t>Youngstown, OH</t>
  </si>
  <si>
    <t>Lorain, OH</t>
  </si>
  <si>
    <t>Pittsburgh, PA</t>
  </si>
  <si>
    <t>Allentown, PA</t>
  </si>
  <si>
    <t>Erie, PA</t>
  </si>
  <si>
    <t>Reading, PA</t>
  </si>
  <si>
    <t>Scranton, PA</t>
  </si>
  <si>
    <t>Bethlehem, PA</t>
  </si>
  <si>
    <t>Lancaster, PA</t>
  </si>
  <si>
    <t>Altoona, PA</t>
  </si>
  <si>
    <t>Population</t>
  </si>
  <si>
    <t>Harrisburg, PA</t>
  </si>
  <si>
    <t>Police per 1k = the amount of officers per 1,ooo residents  and Unemployment Rte. = percent of those 25+ who are unemployed</t>
  </si>
  <si>
    <t>Race</t>
  </si>
  <si>
    <t>Dichotomous</t>
  </si>
  <si>
    <t>Philadelphia, PA</t>
  </si>
  <si>
    <t>Nominal</t>
  </si>
  <si>
    <t>Ordinal</t>
  </si>
  <si>
    <t>Interval</t>
  </si>
  <si>
    <t>Note: Columbus, OH homicide rate is from 2011</t>
  </si>
  <si>
    <t>Homicide Rte. = Murder rate in two categories, low=0 (&lt;= 10) and high=1 (&gt;10)</t>
  </si>
  <si>
    <t>Categories</t>
  </si>
  <si>
    <t>Occurances</t>
  </si>
  <si>
    <t>Percent of Cases</t>
  </si>
  <si>
    <t>Ordinal Variable = Population Size</t>
  </si>
  <si>
    <t xml:space="preserve">Note: Data are from http://www.city-data.com and are for 2012 </t>
  </si>
  <si>
    <t>Population = Size of the city in three categories, low=1 (&lt;100k), med=2 (100k-500k), high=3 (&gt;500k)</t>
  </si>
  <si>
    <t>Variation Ratio</t>
  </si>
  <si>
    <t xml:space="preserve">Standard Dev. </t>
  </si>
  <si>
    <t xml:space="preserve">Range </t>
  </si>
  <si>
    <t>Race = What race has the highest percentage living in the city, 1=White, 2=Black, 3=Other</t>
  </si>
  <si>
    <t>Correlation between interval level variables</t>
  </si>
  <si>
    <t>Homicide Rate</t>
  </si>
  <si>
    <t>Freq.</t>
  </si>
  <si>
    <t xml:space="preserve">Low&lt;10 </t>
  </si>
  <si>
    <t xml:space="preserve">High&gt;/=10 </t>
  </si>
  <si>
    <t>T-test Homicide Comparison by Unemployment Rate</t>
  </si>
  <si>
    <t>Well done on the codebook!</t>
  </si>
  <si>
    <t>Whites</t>
  </si>
  <si>
    <t>Blacks</t>
  </si>
  <si>
    <t>Others</t>
  </si>
  <si>
    <t>Value</t>
  </si>
  <si>
    <t>Mode (White)</t>
  </si>
  <si>
    <t>Variation Ratio (0-1 index)</t>
  </si>
  <si>
    <t>low</t>
  </si>
  <si>
    <t>high</t>
  </si>
  <si>
    <t>Pearson's r</t>
  </si>
  <si>
    <t>Unemployment Rate</t>
  </si>
  <si>
    <t>FT Police per 1k</t>
  </si>
  <si>
    <t>N=20; 1=White, 2=Black, 3=Other</t>
  </si>
  <si>
    <t>Nominal Variable = Race of the Majority of the population of the city</t>
  </si>
  <si>
    <t>Dichotomous Variable = Homicide Rate per 100,000 population</t>
  </si>
  <si>
    <t>N=20; 0=Low is less than 10 homicides per 100k and 1=High is greater than or = to 10 homicides per 100k.</t>
  </si>
  <si>
    <t>Low (&lt;10)</t>
  </si>
  <si>
    <t>High (&gt;=10)</t>
  </si>
  <si>
    <t>White</t>
  </si>
  <si>
    <t>Black</t>
  </si>
  <si>
    <t>Other</t>
  </si>
  <si>
    <t>N=20; 1=Low less than 100k, 2=Medium between 100k and 500k, 3=High more than 500k</t>
  </si>
  <si>
    <t>Low &lt; 100k</t>
  </si>
  <si>
    <t>Medium 100k-500k</t>
  </si>
  <si>
    <t>High &gt;500k</t>
  </si>
  <si>
    <t>Note: all data are for 2012 and were retrieved from http://www.city-data.com</t>
  </si>
  <si>
    <t>The interpretations for the ttest and correlations are missing.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</si>
</sst>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7" x14ac:knownFonts="1">
    <font>
      <sz val="12"/>
      <name val="Times New Roman"/>
    </font>
    <font>
      <sz val="12"/>
      <name val="Times New Roman"/>
      <family val="1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4" fillId="0" borderId="0" xfId="0" applyFont="1"/>
    <xf numFmtId="0" fontId="3" fillId="0" borderId="1" xfId="1" applyFont="1" applyBorder="1"/>
    <xf numFmtId="0" fontId="4" fillId="0" borderId="1" xfId="0" applyFont="1" applyBorder="1"/>
    <xf numFmtId="0" fontId="3" fillId="0" borderId="1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 applyAlignment="1">
      <alignment horizontal="center"/>
    </xf>
    <xf numFmtId="0" fontId="3" fillId="0" borderId="3" xfId="1" applyFont="1" applyBorder="1"/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 horizontal="left"/>
    </xf>
    <xf numFmtId="164" fontId="4" fillId="0" borderId="1" xfId="0" applyNumberFormat="1" applyFont="1" applyBorder="1"/>
    <xf numFmtId="0" fontId="1" fillId="0" borderId="0" xfId="0" applyFont="1"/>
    <xf numFmtId="3" fontId="3" fillId="0" borderId="1" xfId="1" applyNumberFormat="1" applyFont="1" applyBorder="1"/>
    <xf numFmtId="3" fontId="3" fillId="0" borderId="3" xfId="1" applyNumberFormat="1" applyFont="1" applyBorder="1"/>
    <xf numFmtId="3" fontId="4" fillId="0" borderId="2" xfId="0" applyNumberFormat="1" applyFont="1" applyBorder="1"/>
    <xf numFmtId="3" fontId="4" fillId="0" borderId="1" xfId="0" applyNumberFormat="1" applyFont="1" applyBorder="1"/>
    <xf numFmtId="2" fontId="3" fillId="0" borderId="1" xfId="1" applyNumberFormat="1" applyFont="1" applyBorder="1"/>
    <xf numFmtId="2" fontId="3" fillId="0" borderId="3" xfId="1" applyNumberFormat="1" applyFont="1" applyBorder="1"/>
    <xf numFmtId="2" fontId="4" fillId="0" borderId="2" xfId="0" applyNumberFormat="1" applyFont="1" applyBorder="1"/>
    <xf numFmtId="2" fontId="4" fillId="0" borderId="1" xfId="0" applyNumberFormat="1" applyFont="1" applyBorder="1"/>
    <xf numFmtId="0" fontId="5" fillId="0" borderId="0" xfId="0" applyFont="1"/>
    <xf numFmtId="1" fontId="3" fillId="0" borderId="1" xfId="1" applyNumberFormat="1" applyFont="1" applyBorder="1" applyAlignment="1">
      <alignment horizontal="center"/>
    </xf>
    <xf numFmtId="1" fontId="3" fillId="0" borderId="1" xfId="1" applyNumberFormat="1" applyFont="1" applyBorder="1"/>
    <xf numFmtId="1" fontId="3" fillId="0" borderId="3" xfId="1" applyNumberFormat="1" applyFont="1" applyBorder="1"/>
    <xf numFmtId="1" fontId="4" fillId="0" borderId="2" xfId="0" applyNumberFormat="1" applyFont="1" applyBorder="1"/>
    <xf numFmtId="1" fontId="4" fillId="0" borderId="1" xfId="0" applyNumberFormat="1" applyFont="1" applyBorder="1"/>
    <xf numFmtId="1" fontId="4" fillId="0" borderId="0" xfId="0" applyNumberFormat="1" applyFont="1"/>
    <xf numFmtId="0" fontId="6" fillId="0" borderId="0" xfId="0" applyFont="1"/>
    <xf numFmtId="9" fontId="0" fillId="0" borderId="0" xfId="0" applyNumberFormat="1"/>
    <xf numFmtId="164" fontId="3" fillId="0" borderId="1" xfId="1" applyNumberFormat="1" applyFont="1" applyBorder="1" applyAlignment="1">
      <alignment horizontal="center"/>
    </xf>
    <xf numFmtId="164" fontId="3" fillId="0" borderId="1" xfId="1" applyNumberFormat="1" applyFont="1" applyBorder="1"/>
    <xf numFmtId="164" fontId="3" fillId="0" borderId="3" xfId="1" applyNumberFormat="1" applyFont="1" applyBorder="1"/>
    <xf numFmtId="164" fontId="4" fillId="0" borderId="2" xfId="0" applyNumberFormat="1" applyFont="1" applyBorder="1"/>
    <xf numFmtId="164" fontId="4" fillId="0" borderId="0" xfId="0" applyNumberFormat="1" applyFont="1"/>
    <xf numFmtId="2" fontId="3" fillId="0" borderId="1" xfId="1" applyNumberFormat="1" applyFont="1" applyBorder="1" applyAlignment="1">
      <alignment horizontal="center"/>
    </xf>
    <xf numFmtId="2" fontId="4" fillId="0" borderId="0" xfId="0" applyNumberFormat="1" applyFont="1"/>
    <xf numFmtId="0" fontId="3" fillId="0" borderId="0" xfId="1" applyFont="1" applyBorder="1"/>
    <xf numFmtId="165" fontId="4" fillId="0" borderId="1" xfId="0" applyNumberFormat="1" applyFont="1" applyBorder="1"/>
    <xf numFmtId="0" fontId="4" fillId="2" borderId="0" xfId="0" applyFont="1" applyFill="1" applyAlignment="1">
      <alignment horizontal="left"/>
    </xf>
    <xf numFmtId="0" fontId="4" fillId="3" borderId="0" xfId="0" applyFont="1" applyFill="1"/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calcChain" Target="calcChain.xml"/><Relationship Id="rId5" Type="http://schemas.openxmlformats.org/officeDocument/2006/relationships/chartsheet" Target="chartsheets/sheet3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2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/>
            </a:pPr>
            <a:r>
              <a:rPr lang="en-US" sz="2800"/>
              <a:t>Homicide Rates (per 100k pop)</a:t>
            </a:r>
          </a:p>
          <a:p>
            <a:pPr>
              <a:defRPr sz="2800"/>
            </a:pPr>
            <a:r>
              <a:rPr lang="en-US" sz="2800"/>
              <a:t> for</a:t>
            </a:r>
            <a:r>
              <a:rPr lang="en-US" sz="2800" baseline="0"/>
              <a:t> 2012*, N=20</a:t>
            </a:r>
            <a:endParaRPr lang="en-US" sz="2800"/>
          </a:p>
        </c:rich>
      </c:tx>
      <c:layout/>
      <c:overlay val="0"/>
      <c:spPr>
        <a:ln>
          <a:solidFill>
            <a:schemeClr val="tx1"/>
          </a:solidFill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Dataset!$J$2</c:f>
              <c:strCache>
                <c:ptCount val="1"/>
                <c:pt idx="0">
                  <c:v>Freq.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Low</a:t>
                    </a:r>
                    <a:r>
                      <a:rPr lang="en-US" baseline="0"/>
                      <a:t> (less than </a:t>
                    </a:r>
                    <a:r>
                      <a:rPr lang="en-US"/>
                      <a:t>10) 30%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High (more than</a:t>
                    </a:r>
                    <a:r>
                      <a:rPr lang="en-US" baseline="0"/>
                      <a:t> 1</a:t>
                    </a:r>
                    <a:r>
                      <a:rPr lang="en-US"/>
                      <a:t>0) 
70%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28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Dataset!$I$3:$I$4</c:f>
              <c:strCache>
                <c:ptCount val="2"/>
                <c:pt idx="0">
                  <c:v>Low&lt;10 </c:v>
                </c:pt>
                <c:pt idx="1">
                  <c:v>High&gt;/=10 </c:v>
                </c:pt>
              </c:strCache>
            </c:strRef>
          </c:cat>
          <c:val>
            <c:numRef>
              <c:f>Dataset!$J$3:$J$4</c:f>
              <c:numCache>
                <c:formatCode>General</c:formatCode>
                <c:ptCount val="2"/>
                <c:pt idx="0">
                  <c:v>6</c:v>
                </c:pt>
                <c:pt idx="1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Race of the Majority in Twenty</a:t>
            </a:r>
            <a:r>
              <a:rPr lang="en-US" baseline="0"/>
              <a:t> Cities in </a:t>
            </a:r>
            <a:r>
              <a:rPr lang="en-US"/>
              <a:t>2012, N=20</a:t>
            </a:r>
          </a:p>
        </c:rich>
      </c:tx>
      <c:layout/>
      <c:overlay val="0"/>
      <c:spPr>
        <a:noFill/>
        <a:ln>
          <a:solidFill>
            <a:schemeClr val="tx1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7.481710872667055E-2"/>
          <c:y val="8.2803580988817779E-2"/>
          <c:w val="0.89472638953740546"/>
          <c:h val="0.849714718620834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Dataset!$J$7</c:f>
              <c:strCache>
                <c:ptCount val="1"/>
                <c:pt idx="0">
                  <c:v>Value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4.3976607215141525E-3"/>
                  <c:y val="1.8530251321966554E-1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14 or 70%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4 or 20%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2 or 10%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14 or 70%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6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Dataset!$I$8:$I$12</c:f>
              <c:strCache>
                <c:ptCount val="5"/>
                <c:pt idx="0">
                  <c:v>Whites</c:v>
                </c:pt>
                <c:pt idx="1">
                  <c:v>Blacks</c:v>
                </c:pt>
                <c:pt idx="2">
                  <c:v>Others</c:v>
                </c:pt>
                <c:pt idx="3">
                  <c:v>Mode (White)</c:v>
                </c:pt>
                <c:pt idx="4">
                  <c:v>Variation Ratio (0-1 index)</c:v>
                </c:pt>
              </c:strCache>
            </c:strRef>
          </c:cat>
          <c:val>
            <c:numRef>
              <c:f>Dataset!$J$8:$J$12</c:f>
              <c:numCache>
                <c:formatCode>General</c:formatCode>
                <c:ptCount val="5"/>
                <c:pt idx="0">
                  <c:v>14</c:v>
                </c:pt>
                <c:pt idx="1">
                  <c:v>4</c:v>
                </c:pt>
                <c:pt idx="2">
                  <c:v>2</c:v>
                </c:pt>
                <c:pt idx="3">
                  <c:v>14</c:v>
                </c:pt>
                <c:pt idx="4">
                  <c:v>0.3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044992"/>
        <c:axId val="191067264"/>
      </c:barChart>
      <c:catAx>
        <c:axId val="1910449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="1" baseline="0"/>
            </a:pPr>
            <a:endParaRPr lang="en-US"/>
          </a:p>
        </c:txPr>
        <c:crossAx val="191067264"/>
        <c:crosses val="autoZero"/>
        <c:auto val="1"/>
        <c:lblAlgn val="ctr"/>
        <c:lblOffset val="100"/>
        <c:noMultiLvlLbl val="0"/>
      </c:catAx>
      <c:valAx>
        <c:axId val="191067264"/>
        <c:scaling>
          <c:orientation val="minMax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 sz="1200" b="1"/>
                </a:pPr>
                <a:r>
                  <a:rPr lang="en-US" sz="1200" b="1"/>
                  <a:t>Number of Cities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1044992"/>
        <c:crosses val="autoZero"/>
        <c:crossBetween val="between"/>
      </c:valAx>
    </c:plotArea>
    <c:plotVisOnly val="1"/>
    <c:dispBlanksAs val="gap"/>
    <c:showDLblsOverMax val="0"/>
  </c:chart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Population</a:t>
            </a:r>
            <a:r>
              <a:rPr lang="en-US" baseline="0"/>
              <a:t> Size of the City (1=low, 2=med, 3=high)</a:t>
            </a:r>
          </a:p>
          <a:p>
            <a:pPr>
              <a:defRPr/>
            </a:pPr>
            <a:r>
              <a:rPr lang="en-US" baseline="0"/>
              <a:t> in 201, N=20</a:t>
            </a:r>
            <a:endParaRPr lang="en-US"/>
          </a:p>
        </c:rich>
      </c:tx>
      <c:layout>
        <c:manualLayout>
          <c:xMode val="edge"/>
          <c:yMode val="edge"/>
          <c:x val="0.16408468578714144"/>
          <c:y val="2.4258063776741768E-2"/>
        </c:manualLayout>
      </c:layout>
      <c:overlay val="1"/>
      <c:spPr>
        <a:ln>
          <a:solidFill>
            <a:schemeClr val="tx1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7.9976365747786424E-2"/>
          <c:y val="2.7381209901173858E-2"/>
          <c:w val="0.89950121755181423"/>
          <c:h val="0.9069671419432587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"2" or Medium Size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(Dataset!$B$22:$B$23,Dataset!$B$25,Dataset!$B$27)</c:f>
              <c:strCache>
                <c:ptCount val="4"/>
                <c:pt idx="0">
                  <c:v>Min</c:v>
                </c:pt>
                <c:pt idx="1">
                  <c:v>Max</c:v>
                </c:pt>
                <c:pt idx="2">
                  <c:v>Median</c:v>
                </c:pt>
                <c:pt idx="3">
                  <c:v>Range </c:v>
                </c:pt>
              </c:strCache>
            </c:strRef>
          </c:cat>
          <c:val>
            <c:numRef>
              <c:f>(Dataset!$E$22:$E$23,Dataset!$E$25,Dataset!$E$27)</c:f>
              <c:numCache>
                <c:formatCode>#,##0</c:formatCode>
                <c:ptCount val="4"/>
                <c:pt idx="0">
                  <c:v>1</c:v>
                </c:pt>
                <c:pt idx="1">
                  <c:v>3</c:v>
                </c:pt>
                <c:pt idx="2">
                  <c:v>1.5</c:v>
                </c:pt>
                <c:pt idx="3" formatCode="General">
                  <c:v>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1097088"/>
        <c:axId val="191098880"/>
      </c:barChart>
      <c:catAx>
        <c:axId val="1910970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91098880"/>
        <c:crosses val="autoZero"/>
        <c:auto val="1"/>
        <c:lblAlgn val="ctr"/>
        <c:lblOffset val="100"/>
        <c:noMultiLvlLbl val="0"/>
      </c:catAx>
      <c:valAx>
        <c:axId val="19109888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Population Size</a:t>
                </a:r>
              </a:p>
            </c:rich>
          </c:tx>
          <c:layout>
            <c:manualLayout>
              <c:xMode val="edge"/>
              <c:yMode val="edge"/>
              <c:x val="1.0254983414381155E-2"/>
              <c:y val="0.35952361507493036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91097088"/>
        <c:crosses val="autoZero"/>
        <c:crossBetween val="between"/>
      </c:valAx>
    </c:plotArea>
    <c:plotVisOnly val="1"/>
    <c:dispBlanksAs val="gap"/>
    <c:showDLblsOverMax val="0"/>
  </c:chart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Summary of Unemployment</a:t>
            </a:r>
            <a:r>
              <a:rPr lang="en-US" baseline="0"/>
              <a:t> Percentages for</a:t>
            </a:r>
          </a:p>
          <a:p>
            <a:pPr>
              <a:defRPr/>
            </a:pPr>
            <a:r>
              <a:rPr lang="en-US" baseline="0"/>
              <a:t>Individuals 25+ Years old in 2012, N=20</a:t>
            </a:r>
            <a:endParaRPr lang="en-US"/>
          </a:p>
        </c:rich>
      </c:tx>
      <c:layout/>
      <c:overlay val="1"/>
      <c:spPr>
        <a:noFill/>
        <a:ln>
          <a:solidFill>
            <a:schemeClr val="tx1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1147547057566764"/>
          <c:y val="2.7381209901173858E-2"/>
          <c:w val="0.87351819898595251"/>
          <c:h val="0.9069671419432587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(Dataset!$B$22:$B$23,Dataset!$B$25:$B$26,Dataset!$B$29)</c:f>
              <c:strCache>
                <c:ptCount val="5"/>
                <c:pt idx="0">
                  <c:v>Min</c:v>
                </c:pt>
                <c:pt idx="1">
                  <c:v>Max</c:v>
                </c:pt>
                <c:pt idx="2">
                  <c:v>Median</c:v>
                </c:pt>
                <c:pt idx="3">
                  <c:v>Mean</c:v>
                </c:pt>
                <c:pt idx="4">
                  <c:v>Standard Dev. </c:v>
                </c:pt>
              </c:strCache>
            </c:strRef>
          </c:cat>
          <c:val>
            <c:numRef>
              <c:f>(Dataset!$F$22:$F$23,Dataset!$F$25:$F$26,Dataset!$F$29)</c:f>
              <c:numCache>
                <c:formatCode>0.0</c:formatCode>
                <c:ptCount val="5"/>
                <c:pt idx="0">
                  <c:v>7.7</c:v>
                </c:pt>
                <c:pt idx="1">
                  <c:v>21.1</c:v>
                </c:pt>
                <c:pt idx="2">
                  <c:v>13.5</c:v>
                </c:pt>
                <c:pt idx="3">
                  <c:v>13.744999999999999</c:v>
                </c:pt>
                <c:pt idx="4">
                  <c:v>3.7916077689661134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1763584"/>
        <c:axId val="191765120"/>
      </c:barChart>
      <c:catAx>
        <c:axId val="1917635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91765120"/>
        <c:crosses val="autoZero"/>
        <c:auto val="1"/>
        <c:lblAlgn val="ctr"/>
        <c:lblOffset val="100"/>
        <c:noMultiLvlLbl val="0"/>
      </c:catAx>
      <c:valAx>
        <c:axId val="19176512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Percent of of Those 25+ Who Are Unemployed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91763584"/>
        <c:crosses val="autoZero"/>
        <c:crossBetween val="between"/>
      </c:valAx>
    </c:plotArea>
    <c:plotVisOnly val="1"/>
    <c:dispBlanksAs val="gap"/>
    <c:showDLblsOverMax val="0"/>
  </c:chart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Police Officers</a:t>
            </a:r>
            <a:r>
              <a:rPr lang="en-US" sz="1800" baseline="0"/>
              <a:t> </a:t>
            </a:r>
            <a:r>
              <a:rPr lang="en-US" sz="1800"/>
              <a:t>per 1,000 Population in</a:t>
            </a:r>
            <a:r>
              <a:rPr lang="en-US" sz="1800" baseline="0"/>
              <a:t> 2012</a:t>
            </a:r>
            <a:endParaRPr lang="en-US" sz="1800"/>
          </a:p>
          <a:p>
            <a:pPr>
              <a:defRPr sz="1800"/>
            </a:pPr>
            <a:r>
              <a:rPr lang="en-US" sz="1800" baseline="0"/>
              <a:t>N=20</a:t>
            </a:r>
            <a:endParaRPr lang="en-US" sz="1800"/>
          </a:p>
        </c:rich>
      </c:tx>
      <c:layout>
        <c:manualLayout>
          <c:xMode val="edge"/>
          <c:yMode val="edge"/>
          <c:x val="0.45296937057250003"/>
          <c:y val="7.0696397500583222E-2"/>
        </c:manualLayout>
      </c:layout>
      <c:overlay val="1"/>
      <c:spPr>
        <a:ln>
          <a:solidFill>
            <a:schemeClr val="tx1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1058858594086481"/>
          <c:y val="2.5335520201817809E-2"/>
          <c:w val="0.87360591965529599"/>
          <c:h val="0.9070558631038140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(Dataset!$B$22:$B$23,Dataset!$B$25:$B$26,Dataset!$B$29)</c:f>
              <c:strCache>
                <c:ptCount val="5"/>
                <c:pt idx="0">
                  <c:v>Min</c:v>
                </c:pt>
                <c:pt idx="1">
                  <c:v>Max</c:v>
                </c:pt>
                <c:pt idx="2">
                  <c:v>Median</c:v>
                </c:pt>
                <c:pt idx="3">
                  <c:v>Mean</c:v>
                </c:pt>
                <c:pt idx="4">
                  <c:v>Standard Dev. </c:v>
                </c:pt>
              </c:strCache>
            </c:strRef>
          </c:cat>
          <c:val>
            <c:numRef>
              <c:f>(Dataset!$G$22:$G$23,Dataset!$G$25:$G$26,Dataset!$G$29)</c:f>
              <c:numCache>
                <c:formatCode>0.00</c:formatCode>
                <c:ptCount val="5"/>
                <c:pt idx="0">
                  <c:v>1.22</c:v>
                </c:pt>
                <c:pt idx="1">
                  <c:v>4.24</c:v>
                </c:pt>
                <c:pt idx="2">
                  <c:v>2.0499999999999998</c:v>
                </c:pt>
                <c:pt idx="3">
                  <c:v>2.3359999999999999</c:v>
                </c:pt>
                <c:pt idx="4">
                  <c:v>0.82182338991448034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1804544"/>
        <c:axId val="191806080"/>
      </c:barChart>
      <c:catAx>
        <c:axId val="191804544"/>
        <c:scaling>
          <c:orientation val="minMax"/>
        </c:scaling>
        <c:delete val="0"/>
        <c:axPos val="b"/>
        <c:majorTickMark val="out"/>
        <c:minorTickMark val="none"/>
        <c:tickLblPos val="nextTo"/>
        <c:crossAx val="191806080"/>
        <c:crosses val="autoZero"/>
        <c:auto val="1"/>
        <c:lblAlgn val="ctr"/>
        <c:lblOffset val="100"/>
        <c:noMultiLvlLbl val="0"/>
      </c:catAx>
      <c:valAx>
        <c:axId val="19180608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800"/>
                  <a:t>Number of Full-time Police Officers Per 1,000 Pop</a:t>
                </a:r>
                <a:endParaRPr lang="en-US"/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9180454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77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0.75293</cdr:x>
      <cdr:y>0.28109</cdr:y>
    </cdr:from>
    <cdr:to>
      <cdr:x>0.98532</cdr:x>
      <cdr:y>0.36459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527710" y="1767588"/>
          <a:ext cx="2014750" cy="5250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/>
            <a:t>Source: htttp://www.city-data.com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0.63248</cdr:x>
      <cdr:y>0.88088</cdr:y>
    </cdr:from>
    <cdr:to>
      <cdr:x>0.98887</cdr:x>
      <cdr:y>0.98954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482981" y="5544037"/>
          <a:ext cx="3089519" cy="6838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/>
            <a:t>Source:</a:t>
          </a:r>
          <a:r>
            <a:rPr lang="en-US" sz="1400" baseline="0"/>
            <a:t> http://www.city-data.com</a:t>
          </a:r>
        </a:p>
        <a:p xmlns:a="http://schemas.openxmlformats.org/drawingml/2006/main">
          <a:r>
            <a:rPr lang="en-US" sz="1400" baseline="0"/>
            <a:t>*one city  is from 2011</a:t>
          </a:r>
          <a:endParaRPr lang="en-US" sz="14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0.74471</cdr:x>
      <cdr:y>0.41894</cdr:y>
    </cdr:from>
    <cdr:to>
      <cdr:x>0.99735</cdr:x>
      <cdr:y>0.47905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460934" y="2639458"/>
          <a:ext cx="2191897" cy="3787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Source:</a:t>
          </a:r>
          <a:r>
            <a:rPr lang="en-US" sz="1100" baseline="0"/>
            <a:t> http://www.city-data.com</a:t>
          </a:r>
          <a:endParaRPr lang="en-US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0.75938</cdr:x>
      <cdr:y>0.06439</cdr:y>
    </cdr:from>
    <cdr:to>
      <cdr:x>0.99177</cdr:x>
      <cdr:y>0.14788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583973" y="404934"/>
          <a:ext cx="2014903" cy="5250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/>
            <a:t>Source: htttp://www.city-data.com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0.76761</cdr:x>
      <cdr:y>0.0605</cdr:y>
    </cdr:from>
    <cdr:to>
      <cdr:x>1</cdr:x>
      <cdr:y>0.144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655289" y="380512"/>
          <a:ext cx="2014903" cy="5250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/>
            <a:t>Source: htttp://www.city-data.com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402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zoomScaleNormal="100" workbookViewId="0">
      <selection activeCell="P7" sqref="P7"/>
    </sheetView>
  </sheetViews>
  <sheetFormatPr defaultRowHeight="20.25" x14ac:dyDescent="0.3"/>
  <cols>
    <col min="1" max="1" width="15.5" style="5" bestFit="1" customWidth="1"/>
    <col min="2" max="2" width="19.125" style="1" customWidth="1"/>
    <col min="3" max="3" width="16.375" style="30" bestFit="1" customWidth="1"/>
    <col min="4" max="4" width="10.375" style="1" bestFit="1" customWidth="1"/>
    <col min="5" max="5" width="15.5" style="1" bestFit="1" customWidth="1"/>
    <col min="6" max="6" width="20.75" style="37" bestFit="1" customWidth="1"/>
    <col min="7" max="7" width="19.25" style="39" customWidth="1"/>
    <col min="8" max="8" width="9" style="1"/>
    <col min="9" max="9" width="16.25" style="1" customWidth="1"/>
    <col min="10" max="16384" width="9" style="1"/>
  </cols>
  <sheetData>
    <row r="1" spans="1:15" x14ac:dyDescent="0.3">
      <c r="A1" s="6" t="s">
        <v>1</v>
      </c>
      <c r="B1" s="4" t="s">
        <v>0</v>
      </c>
      <c r="C1" s="25" t="s">
        <v>48</v>
      </c>
      <c r="D1" s="4" t="s">
        <v>29</v>
      </c>
      <c r="E1" s="4" t="s">
        <v>26</v>
      </c>
      <c r="F1" s="33" t="s">
        <v>63</v>
      </c>
      <c r="G1" s="38" t="s">
        <v>64</v>
      </c>
    </row>
    <row r="2" spans="1:15" x14ac:dyDescent="0.3">
      <c r="A2" s="6">
        <v>1</v>
      </c>
      <c r="B2" s="2" t="s">
        <v>14</v>
      </c>
      <c r="C2" s="26">
        <v>0</v>
      </c>
      <c r="D2" s="2">
        <v>1</v>
      </c>
      <c r="E2" s="16">
        <v>1</v>
      </c>
      <c r="F2" s="34">
        <v>7.7</v>
      </c>
      <c r="G2" s="20">
        <v>1.22</v>
      </c>
      <c r="I2" s="1" t="s">
        <v>48</v>
      </c>
      <c r="J2" s="1" t="s">
        <v>49</v>
      </c>
    </row>
    <row r="3" spans="1:15" x14ac:dyDescent="0.3">
      <c r="A3" s="6">
        <v>2</v>
      </c>
      <c r="B3" s="3" t="s">
        <v>17</v>
      </c>
      <c r="C3" s="26">
        <v>0</v>
      </c>
      <c r="D3" s="2">
        <v>1</v>
      </c>
      <c r="E3" s="16">
        <v>1</v>
      </c>
      <c r="F3" s="34">
        <v>17.7</v>
      </c>
      <c r="G3" s="20">
        <v>1.45</v>
      </c>
      <c r="I3" s="1" t="s">
        <v>50</v>
      </c>
      <c r="J3" s="1">
        <v>6</v>
      </c>
    </row>
    <row r="4" spans="1:15" x14ac:dyDescent="0.3">
      <c r="A4" s="6">
        <v>3</v>
      </c>
      <c r="B4" s="2" t="s">
        <v>20</v>
      </c>
      <c r="C4" s="26">
        <v>0</v>
      </c>
      <c r="D4" s="2">
        <v>1</v>
      </c>
      <c r="E4" s="16">
        <v>2</v>
      </c>
      <c r="F4" s="34">
        <v>10.7</v>
      </c>
      <c r="G4" s="20">
        <v>1.7</v>
      </c>
      <c r="I4" s="1" t="s">
        <v>51</v>
      </c>
      <c r="J4" s="1">
        <v>14</v>
      </c>
    </row>
    <row r="5" spans="1:15" x14ac:dyDescent="0.3">
      <c r="A5" s="6">
        <v>4</v>
      </c>
      <c r="B5" s="2" t="s">
        <v>22</v>
      </c>
      <c r="C5" s="26">
        <v>0</v>
      </c>
      <c r="D5" s="2">
        <v>1</v>
      </c>
      <c r="E5" s="16">
        <v>1</v>
      </c>
      <c r="F5" s="34">
        <v>12.5</v>
      </c>
      <c r="G5" s="20">
        <v>1.97</v>
      </c>
    </row>
    <row r="6" spans="1:15" x14ac:dyDescent="0.3">
      <c r="A6" s="6">
        <v>5</v>
      </c>
      <c r="B6" s="2" t="s">
        <v>23</v>
      </c>
      <c r="C6" s="26">
        <v>0</v>
      </c>
      <c r="D6" s="2">
        <v>1</v>
      </c>
      <c r="E6" s="16">
        <v>1</v>
      </c>
      <c r="F6" s="34">
        <v>9.4</v>
      </c>
      <c r="G6" s="20">
        <v>1.99</v>
      </c>
    </row>
    <row r="7" spans="1:15" x14ac:dyDescent="0.3">
      <c r="A7" s="6">
        <v>6</v>
      </c>
      <c r="B7" s="2" t="s">
        <v>25</v>
      </c>
      <c r="C7" s="26">
        <v>0</v>
      </c>
      <c r="D7" s="2">
        <v>1</v>
      </c>
      <c r="E7" s="16">
        <v>1</v>
      </c>
      <c r="F7" s="34">
        <v>10.6</v>
      </c>
      <c r="G7" s="20">
        <v>1.53</v>
      </c>
      <c r="I7" s="31"/>
      <c r="J7" s="31" t="s">
        <v>57</v>
      </c>
    </row>
    <row r="8" spans="1:15" x14ac:dyDescent="0.3">
      <c r="A8" s="6">
        <v>7</v>
      </c>
      <c r="B8" s="2" t="s">
        <v>8</v>
      </c>
      <c r="C8" s="26">
        <v>1</v>
      </c>
      <c r="D8" s="2">
        <v>1</v>
      </c>
      <c r="E8" s="16">
        <v>3</v>
      </c>
      <c r="F8" s="34">
        <v>8.5</v>
      </c>
      <c r="G8" s="20">
        <v>2.29</v>
      </c>
      <c r="I8" s="15" t="s">
        <v>54</v>
      </c>
      <c r="J8" s="15">
        <v>14</v>
      </c>
    </row>
    <row r="9" spans="1:15" x14ac:dyDescent="0.3">
      <c r="A9" s="6">
        <v>8</v>
      </c>
      <c r="B9" s="2" t="s">
        <v>9</v>
      </c>
      <c r="C9" s="26">
        <v>1</v>
      </c>
      <c r="D9" s="2">
        <v>2</v>
      </c>
      <c r="E9" s="16">
        <v>2</v>
      </c>
      <c r="F9" s="34">
        <v>19.399999999999999</v>
      </c>
      <c r="G9" s="20">
        <v>3.79</v>
      </c>
      <c r="I9" s="15" t="s">
        <v>55</v>
      </c>
      <c r="J9" s="15">
        <v>4</v>
      </c>
    </row>
    <row r="10" spans="1:15" x14ac:dyDescent="0.3">
      <c r="A10" s="6">
        <v>9</v>
      </c>
      <c r="B10" s="2" t="s">
        <v>11</v>
      </c>
      <c r="C10" s="26">
        <v>1</v>
      </c>
      <c r="D10" s="2">
        <v>1</v>
      </c>
      <c r="E10" s="16">
        <v>2</v>
      </c>
      <c r="F10" s="34">
        <v>12.1</v>
      </c>
      <c r="G10" s="20">
        <v>3.35</v>
      </c>
      <c r="I10" s="15" t="s">
        <v>56</v>
      </c>
      <c r="J10" s="15">
        <v>2</v>
      </c>
    </row>
    <row r="11" spans="1:15" x14ac:dyDescent="0.3">
      <c r="A11" s="6">
        <v>10</v>
      </c>
      <c r="B11" s="40" t="s">
        <v>10</v>
      </c>
      <c r="C11" s="26">
        <v>1</v>
      </c>
      <c r="D11" s="2">
        <v>1</v>
      </c>
      <c r="E11" s="16">
        <v>2</v>
      </c>
      <c r="F11" s="34">
        <v>16.600000000000001</v>
      </c>
      <c r="G11" s="20">
        <v>1.99</v>
      </c>
      <c r="I11" s="15" t="s">
        <v>58</v>
      </c>
      <c r="J11" s="15">
        <v>14</v>
      </c>
    </row>
    <row r="12" spans="1:15" x14ac:dyDescent="0.3">
      <c r="A12" s="6">
        <v>11</v>
      </c>
      <c r="B12" s="2" t="s">
        <v>12</v>
      </c>
      <c r="C12" s="26">
        <v>1</v>
      </c>
      <c r="D12" s="2">
        <v>1</v>
      </c>
      <c r="E12" s="16">
        <v>2</v>
      </c>
      <c r="F12" s="34">
        <v>16.600000000000001</v>
      </c>
      <c r="G12" s="20">
        <v>2.11</v>
      </c>
      <c r="I12" s="15" t="s">
        <v>59</v>
      </c>
      <c r="J12" s="15">
        <v>0.3</v>
      </c>
    </row>
    <row r="13" spans="1:15" x14ac:dyDescent="0.3">
      <c r="A13" s="6">
        <v>12</v>
      </c>
      <c r="B13" s="2" t="s">
        <v>13</v>
      </c>
      <c r="C13" s="26">
        <v>1</v>
      </c>
      <c r="D13" s="2">
        <v>1</v>
      </c>
      <c r="E13" s="16">
        <v>2</v>
      </c>
      <c r="F13" s="34">
        <v>14.6</v>
      </c>
      <c r="G13" s="20">
        <v>2.41</v>
      </c>
      <c r="I13" s="43" t="s">
        <v>79</v>
      </c>
      <c r="J13" s="43"/>
      <c r="K13" s="43"/>
      <c r="L13" s="43"/>
      <c r="M13" s="43"/>
      <c r="N13" s="43"/>
      <c r="O13" s="43"/>
    </row>
    <row r="14" spans="1:15" x14ac:dyDescent="0.3">
      <c r="A14" s="6">
        <v>13</v>
      </c>
      <c r="B14" s="40" t="s">
        <v>15</v>
      </c>
      <c r="C14" s="26">
        <v>1</v>
      </c>
      <c r="D14" s="2">
        <v>1</v>
      </c>
      <c r="E14" s="16">
        <v>1</v>
      </c>
      <c r="F14" s="34">
        <v>13.2</v>
      </c>
      <c r="G14" s="20">
        <v>1.96</v>
      </c>
    </row>
    <row r="15" spans="1:15" x14ac:dyDescent="0.3">
      <c r="A15" s="6">
        <v>14</v>
      </c>
      <c r="B15" s="2" t="s">
        <v>16</v>
      </c>
      <c r="C15" s="26">
        <v>1</v>
      </c>
      <c r="D15" s="2">
        <v>2</v>
      </c>
      <c r="E15" s="16">
        <v>1</v>
      </c>
      <c r="F15" s="34">
        <v>18.2</v>
      </c>
      <c r="G15" s="20">
        <v>2.27</v>
      </c>
      <c r="I15" s="1">
        <f>TTEST(G2:G7,G8:G21,2,2)</f>
        <v>9.2691637939602885E-3</v>
      </c>
      <c r="J15" s="39">
        <f>AVERAGE(G2:G7)</f>
        <v>1.6433333333333333</v>
      </c>
      <c r="K15" s="1" t="s">
        <v>60</v>
      </c>
    </row>
    <row r="16" spans="1:15" x14ac:dyDescent="0.3">
      <c r="A16" s="6">
        <v>15</v>
      </c>
      <c r="B16" s="2" t="s">
        <v>31</v>
      </c>
      <c r="C16" s="26">
        <v>1</v>
      </c>
      <c r="D16" s="2">
        <v>2</v>
      </c>
      <c r="E16" s="16">
        <v>3</v>
      </c>
      <c r="F16" s="34">
        <v>15.9</v>
      </c>
      <c r="G16" s="20">
        <v>4.24</v>
      </c>
      <c r="J16" s="39">
        <f>AVERAGE(G8:G21)</f>
        <v>2.632857142857143</v>
      </c>
      <c r="K16" s="1" t="s">
        <v>61</v>
      </c>
    </row>
    <row r="17" spans="1:10" x14ac:dyDescent="0.3">
      <c r="A17" s="6">
        <v>16</v>
      </c>
      <c r="B17" s="2" t="s">
        <v>18</v>
      </c>
      <c r="C17" s="26">
        <v>1</v>
      </c>
      <c r="D17" s="2">
        <v>1</v>
      </c>
      <c r="E17" s="16">
        <v>2</v>
      </c>
      <c r="F17" s="34">
        <v>9.3000000000000007</v>
      </c>
      <c r="G17" s="20">
        <v>2.84</v>
      </c>
    </row>
    <row r="18" spans="1:10" x14ac:dyDescent="0.3">
      <c r="A18" s="6">
        <v>17</v>
      </c>
      <c r="B18" s="3" t="s">
        <v>19</v>
      </c>
      <c r="C18" s="26">
        <v>1</v>
      </c>
      <c r="D18" s="2">
        <v>3</v>
      </c>
      <c r="E18" s="16">
        <v>2</v>
      </c>
      <c r="F18" s="34">
        <v>12.2</v>
      </c>
      <c r="G18" s="20">
        <v>1.76</v>
      </c>
      <c r="I18" s="1">
        <f>CORREL(G2:G21,F2:F21)</f>
        <v>0.26130736730239079</v>
      </c>
      <c r="J18" s="1" t="s">
        <v>62</v>
      </c>
    </row>
    <row r="19" spans="1:10" x14ac:dyDescent="0.3">
      <c r="A19" s="6">
        <v>18</v>
      </c>
      <c r="B19" s="2" t="s">
        <v>21</v>
      </c>
      <c r="C19" s="26">
        <v>1</v>
      </c>
      <c r="D19" s="2">
        <v>3</v>
      </c>
      <c r="E19" s="16">
        <v>1</v>
      </c>
      <c r="F19" s="34">
        <v>21.1</v>
      </c>
      <c r="G19" s="20">
        <v>1.87</v>
      </c>
    </row>
    <row r="20" spans="1:10" x14ac:dyDescent="0.3">
      <c r="A20" s="6">
        <v>19</v>
      </c>
      <c r="B20" s="2" t="s">
        <v>24</v>
      </c>
      <c r="C20" s="26">
        <v>1</v>
      </c>
      <c r="D20" s="2">
        <v>1</v>
      </c>
      <c r="E20" s="16">
        <v>1</v>
      </c>
      <c r="F20" s="34">
        <v>13.8</v>
      </c>
      <c r="G20" s="20">
        <v>2.38</v>
      </c>
    </row>
    <row r="21" spans="1:10" ht="21" thickBot="1" x14ac:dyDescent="0.35">
      <c r="A21" s="10">
        <v>20</v>
      </c>
      <c r="B21" s="11" t="s">
        <v>27</v>
      </c>
      <c r="C21" s="27">
        <v>1</v>
      </c>
      <c r="D21" s="11">
        <v>2</v>
      </c>
      <c r="E21" s="17">
        <v>1</v>
      </c>
      <c r="F21" s="35">
        <v>14.8</v>
      </c>
      <c r="G21" s="21">
        <v>3.6</v>
      </c>
    </row>
    <row r="22" spans="1:10" ht="23.25" customHeight="1" x14ac:dyDescent="0.3">
      <c r="A22" s="7"/>
      <c r="B22" s="8" t="s">
        <v>2</v>
      </c>
      <c r="C22" s="28">
        <f>MIN(C2:C21)</f>
        <v>0</v>
      </c>
      <c r="D22" s="9">
        <f>MIN(D2:D21)</f>
        <v>1</v>
      </c>
      <c r="E22" s="18">
        <f>MIN(E2:E21)</f>
        <v>1</v>
      </c>
      <c r="F22" s="36">
        <f>MIN(F2:F21)</f>
        <v>7.7</v>
      </c>
      <c r="G22" s="22">
        <f>MIN(G2:G21)</f>
        <v>1.22</v>
      </c>
    </row>
    <row r="23" spans="1:10" x14ac:dyDescent="0.3">
      <c r="B23" s="6" t="s">
        <v>3</v>
      </c>
      <c r="C23" s="29">
        <f>MAX(C2:C21)</f>
        <v>1</v>
      </c>
      <c r="D23" s="3">
        <f>MAX(D2:D21)</f>
        <v>3</v>
      </c>
      <c r="E23" s="19">
        <f>MAX(E2:E21)</f>
        <v>3</v>
      </c>
      <c r="F23" s="14">
        <f>MAX(F2:F21)</f>
        <v>21.1</v>
      </c>
      <c r="G23" s="23">
        <f>MAX(G2:G21)</f>
        <v>4.24</v>
      </c>
    </row>
    <row r="24" spans="1:10" x14ac:dyDescent="0.3">
      <c r="B24" s="12" t="s">
        <v>6</v>
      </c>
      <c r="C24" s="29">
        <f>MODE(C2:C21)</f>
        <v>1</v>
      </c>
      <c r="D24" s="3">
        <f>MODE(D2:D21)</f>
        <v>1</v>
      </c>
      <c r="E24" s="19">
        <f>MODE(E2:E21)</f>
        <v>1</v>
      </c>
      <c r="F24" s="14">
        <f>MODE(F2:F21)</f>
        <v>16.600000000000001</v>
      </c>
      <c r="G24" s="23">
        <f>MODE(G2:G21)</f>
        <v>1.99</v>
      </c>
    </row>
    <row r="25" spans="1:10" x14ac:dyDescent="0.3">
      <c r="B25" s="6" t="s">
        <v>4</v>
      </c>
      <c r="C25" s="29">
        <f>MEDIAN(C2:C21)</f>
        <v>1</v>
      </c>
      <c r="D25" s="3">
        <f>MEDIAN(D2:D21)</f>
        <v>1</v>
      </c>
      <c r="E25" s="19">
        <f>MEDIAN(E2:E21)</f>
        <v>1.5</v>
      </c>
      <c r="F25" s="14">
        <f>MEDIAN(F2:F21)</f>
        <v>13.5</v>
      </c>
      <c r="G25" s="23">
        <f>MEDIAN(G2:G21)</f>
        <v>2.0499999999999998</v>
      </c>
    </row>
    <row r="26" spans="1:10" x14ac:dyDescent="0.3">
      <c r="B26" s="6" t="s">
        <v>5</v>
      </c>
      <c r="C26" s="29">
        <f>AVERAGE(C2:C21)</f>
        <v>0.7</v>
      </c>
      <c r="D26" s="14">
        <f>AVERAGE(D2:D21)</f>
        <v>1.4</v>
      </c>
      <c r="E26" s="19">
        <f>AVERAGE(E2:E21)</f>
        <v>1.6</v>
      </c>
      <c r="F26" s="14">
        <f>AVERAGE(F2:F21)</f>
        <v>13.744999999999999</v>
      </c>
      <c r="G26" s="23">
        <f>AVERAGE(G2:G21)</f>
        <v>2.3359999999999999</v>
      </c>
    </row>
    <row r="27" spans="1:10" ht="19.5" customHeight="1" x14ac:dyDescent="0.3">
      <c r="B27" s="6" t="s">
        <v>45</v>
      </c>
      <c r="C27" s="29">
        <v>1</v>
      </c>
      <c r="D27" s="3">
        <v>2</v>
      </c>
      <c r="E27" s="3">
        <v>2</v>
      </c>
      <c r="F27" s="14">
        <f>21.1-7.7</f>
        <v>13.400000000000002</v>
      </c>
      <c r="G27" s="23">
        <f>4.24-1.22</f>
        <v>3.0200000000000005</v>
      </c>
    </row>
    <row r="28" spans="1:10" x14ac:dyDescent="0.3">
      <c r="B28" s="6" t="s">
        <v>43</v>
      </c>
      <c r="C28" s="29"/>
      <c r="D28" s="3">
        <f>1-(D24/20)</f>
        <v>0.95</v>
      </c>
      <c r="E28" s="3"/>
      <c r="F28" s="14"/>
      <c r="G28" s="23"/>
    </row>
    <row r="29" spans="1:10" x14ac:dyDescent="0.3">
      <c r="B29" s="6" t="s">
        <v>44</v>
      </c>
      <c r="C29" s="29"/>
      <c r="D29" s="3"/>
      <c r="E29" s="3"/>
      <c r="F29" s="14">
        <f>STDEV(F2:F21)</f>
        <v>3.7916077689661134</v>
      </c>
      <c r="G29" s="23">
        <f>STDEV(G2:G21)</f>
        <v>0.82182338991448034</v>
      </c>
    </row>
    <row r="30" spans="1:10" x14ac:dyDescent="0.3">
      <c r="B30" s="3" t="s">
        <v>52</v>
      </c>
      <c r="C30" s="29"/>
      <c r="D30" s="3"/>
      <c r="E30" s="3"/>
      <c r="G30" s="41">
        <f>TTEST(F2:F7,F8:F21,2,2)</f>
        <v>7.2974768791142425E-2</v>
      </c>
    </row>
    <row r="31" spans="1:10" x14ac:dyDescent="0.3">
      <c r="B31" s="3" t="s">
        <v>47</v>
      </c>
      <c r="C31" s="29"/>
      <c r="D31" s="3"/>
      <c r="G31" s="23">
        <f>CORREL(G2:G21,F2:F21)</f>
        <v>0.26130736730239079</v>
      </c>
    </row>
    <row r="33" spans="1:2" x14ac:dyDescent="0.3">
      <c r="A33" s="13" t="s">
        <v>7</v>
      </c>
    </row>
    <row r="34" spans="1:2" x14ac:dyDescent="0.3">
      <c r="A34" s="5" t="s">
        <v>30</v>
      </c>
      <c r="B34" s="24" t="s">
        <v>36</v>
      </c>
    </row>
    <row r="35" spans="1:2" x14ac:dyDescent="0.3">
      <c r="A35" s="5" t="s">
        <v>32</v>
      </c>
      <c r="B35" s="24" t="s">
        <v>46</v>
      </c>
    </row>
    <row r="36" spans="1:2" x14ac:dyDescent="0.3">
      <c r="A36" s="5" t="s">
        <v>33</v>
      </c>
      <c r="B36" s="24" t="s">
        <v>42</v>
      </c>
    </row>
    <row r="37" spans="1:2" x14ac:dyDescent="0.3">
      <c r="A37" s="5" t="s">
        <v>34</v>
      </c>
      <c r="B37" s="24" t="s">
        <v>28</v>
      </c>
    </row>
    <row r="38" spans="1:2" x14ac:dyDescent="0.3">
      <c r="B38" s="24" t="s">
        <v>41</v>
      </c>
    </row>
    <row r="39" spans="1:2" x14ac:dyDescent="0.3">
      <c r="B39" s="24" t="s">
        <v>35</v>
      </c>
    </row>
    <row r="40" spans="1:2" x14ac:dyDescent="0.3">
      <c r="A40" s="42" t="s">
        <v>53</v>
      </c>
    </row>
  </sheetData>
  <sortState ref="B2:G21">
    <sortCondition ref="C2:C21"/>
  </sortState>
  <phoneticPr fontId="0" type="noConversion"/>
  <pageMargins left="0.75" right="0.75" top="1" bottom="1" header="0.5" footer="0.5"/>
  <pageSetup orientation="portrait" r:id="rId1"/>
  <headerFooter alignWithMargins="0">
    <oddHeader>&amp;C&amp;"Times New Roman,Bold"CJFS 3710 Project Part 2 Dataset</oddHeader>
    <oddFooter>&amp;C&amp;F 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A22" sqref="A22"/>
    </sheetView>
  </sheetViews>
  <sheetFormatPr defaultRowHeight="15.75" x14ac:dyDescent="0.25"/>
  <cols>
    <col min="1" max="1" width="15.75" customWidth="1"/>
    <col min="2" max="2" width="10.125" bestFit="1" customWidth="1"/>
    <col min="3" max="3" width="15.125" bestFit="1" customWidth="1"/>
  </cols>
  <sheetData>
    <row r="1" spans="1:3" x14ac:dyDescent="0.25">
      <c r="A1" s="31" t="s">
        <v>67</v>
      </c>
    </row>
    <row r="2" spans="1:3" x14ac:dyDescent="0.25">
      <c r="A2" s="15" t="s">
        <v>68</v>
      </c>
    </row>
    <row r="3" spans="1:3" x14ac:dyDescent="0.25">
      <c r="A3" s="31" t="s">
        <v>37</v>
      </c>
      <c r="B3" s="31" t="s">
        <v>38</v>
      </c>
      <c r="C3" s="31" t="s">
        <v>39</v>
      </c>
    </row>
    <row r="4" spans="1:3" x14ac:dyDescent="0.25">
      <c r="A4" s="15" t="s">
        <v>69</v>
      </c>
      <c r="B4">
        <v>6</v>
      </c>
      <c r="C4" s="32">
        <f>6/20</f>
        <v>0.3</v>
      </c>
    </row>
    <row r="5" spans="1:3" x14ac:dyDescent="0.25">
      <c r="A5" s="15" t="s">
        <v>70</v>
      </c>
      <c r="B5">
        <v>14</v>
      </c>
      <c r="C5" s="32">
        <f>14/20</f>
        <v>0.7</v>
      </c>
    </row>
    <row r="7" spans="1:3" x14ac:dyDescent="0.25">
      <c r="A7" s="31" t="s">
        <v>66</v>
      </c>
    </row>
    <row r="8" spans="1:3" x14ac:dyDescent="0.25">
      <c r="A8" s="15" t="s">
        <v>65</v>
      </c>
    </row>
    <row r="9" spans="1:3" x14ac:dyDescent="0.25">
      <c r="A9" s="31" t="s">
        <v>37</v>
      </c>
      <c r="B9" s="31" t="s">
        <v>38</v>
      </c>
      <c r="C9" s="31" t="s">
        <v>39</v>
      </c>
    </row>
    <row r="10" spans="1:3" x14ac:dyDescent="0.25">
      <c r="A10" s="15" t="s">
        <v>71</v>
      </c>
      <c r="B10">
        <v>14</v>
      </c>
      <c r="C10" s="32">
        <f>14/20</f>
        <v>0.7</v>
      </c>
    </row>
    <row r="11" spans="1:3" x14ac:dyDescent="0.25">
      <c r="A11" s="15" t="s">
        <v>72</v>
      </c>
      <c r="B11">
        <v>4</v>
      </c>
      <c r="C11" s="32">
        <f>4/20</f>
        <v>0.2</v>
      </c>
    </row>
    <row r="12" spans="1:3" x14ac:dyDescent="0.25">
      <c r="A12" s="15" t="s">
        <v>73</v>
      </c>
      <c r="B12">
        <v>2</v>
      </c>
      <c r="C12" s="32">
        <f>2/20</f>
        <v>0.1</v>
      </c>
    </row>
    <row r="14" spans="1:3" x14ac:dyDescent="0.25">
      <c r="A14" s="31" t="s">
        <v>40</v>
      </c>
    </row>
    <row r="15" spans="1:3" x14ac:dyDescent="0.25">
      <c r="A15" s="15" t="s">
        <v>74</v>
      </c>
    </row>
    <row r="16" spans="1:3" x14ac:dyDescent="0.25">
      <c r="A16" s="31" t="s">
        <v>37</v>
      </c>
      <c r="B16" s="31" t="s">
        <v>38</v>
      </c>
      <c r="C16" s="31" t="s">
        <v>39</v>
      </c>
    </row>
    <row r="17" spans="1:3" x14ac:dyDescent="0.25">
      <c r="A17" s="15" t="s">
        <v>75</v>
      </c>
      <c r="B17">
        <v>10</v>
      </c>
      <c r="C17" s="32">
        <f>10/20</f>
        <v>0.5</v>
      </c>
    </row>
    <row r="18" spans="1:3" x14ac:dyDescent="0.25">
      <c r="A18" s="15" t="s">
        <v>76</v>
      </c>
      <c r="B18">
        <v>8</v>
      </c>
      <c r="C18" s="32">
        <f>8/20</f>
        <v>0.4</v>
      </c>
    </row>
    <row r="19" spans="1:3" x14ac:dyDescent="0.25">
      <c r="A19" s="15" t="s">
        <v>77</v>
      </c>
      <c r="B19">
        <v>2</v>
      </c>
      <c r="C19" s="32">
        <f>2/20</f>
        <v>0.1</v>
      </c>
    </row>
    <row r="21" spans="1:3" x14ac:dyDescent="0.25">
      <c r="A21" s="15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Dataset</vt:lpstr>
      <vt:lpstr>Freq. Distributions</vt:lpstr>
      <vt:lpstr>Dichotomous Homicide Rate</vt:lpstr>
      <vt:lpstr>Nominal Race</vt:lpstr>
      <vt:lpstr>Ordinal PopSize</vt:lpstr>
      <vt:lpstr>Interval Unemployment Rate</vt:lpstr>
      <vt:lpstr>Interval Fulltime Police per 1k</vt:lpstr>
      <vt:lpstr>Dataset!_Toc114388533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Hazy</dc:creator>
  <cp:lastModifiedBy>Admin</cp:lastModifiedBy>
  <cp:lastPrinted>2015-03-25T05:32:02Z</cp:lastPrinted>
  <dcterms:created xsi:type="dcterms:W3CDTF">2001-03-04T01:59:27Z</dcterms:created>
  <dcterms:modified xsi:type="dcterms:W3CDTF">2017-03-28T16:00:36Z</dcterms:modified>
</cp:coreProperties>
</file>